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arna\Documents\ZÁVĚREČNÉ ÚČTY\Závěrečný - Státní závěrečný účet od 2015\2022\"/>
    </mc:Choice>
  </mc:AlternateContent>
  <bookViews>
    <workbookView xWindow="0" yWindow="0" windowWidth="28800" windowHeight="12432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 l="1"/>
  <c r="B20" i="1"/>
  <c r="D14" i="1"/>
  <c r="C14" i="1"/>
  <c r="B14" i="1"/>
  <c r="D12" i="1"/>
  <c r="D9" i="1"/>
  <c r="E5" i="1"/>
  <c r="C12" i="1"/>
  <c r="B12" i="1"/>
  <c r="C9" i="1"/>
  <c r="B9" i="1"/>
  <c r="F19" i="1"/>
  <c r="F18" i="1"/>
  <c r="F17" i="1"/>
  <c r="F16" i="1"/>
  <c r="F15" i="1"/>
  <c r="F11" i="1"/>
  <c r="F10" i="1"/>
  <c r="F8" i="1"/>
  <c r="F7" i="1"/>
  <c r="F6" i="1"/>
  <c r="F5" i="1"/>
  <c r="E19" i="1"/>
  <c r="E18" i="1"/>
  <c r="E17" i="1"/>
  <c r="E16" i="1"/>
  <c r="E15" i="1"/>
  <c r="E11" i="1"/>
  <c r="E10" i="1"/>
  <c r="E8" i="1"/>
  <c r="E7" i="1"/>
  <c r="E6" i="1"/>
  <c r="F12" i="1" l="1"/>
  <c r="F14" i="1"/>
  <c r="D13" i="1"/>
  <c r="D21" i="1" s="1"/>
  <c r="C13" i="1"/>
  <c r="B13" i="1"/>
  <c r="B21" i="1" s="1"/>
  <c r="F20" i="1"/>
  <c r="E9" i="1"/>
  <c r="F9" i="1"/>
  <c r="E12" i="1"/>
  <c r="C21" i="1"/>
  <c r="E14" i="1"/>
  <c r="E20" i="1"/>
  <c r="F13" i="1" l="1"/>
  <c r="E13" i="1"/>
  <c r="E21" i="1"/>
  <c r="F21" i="1"/>
</calcChain>
</file>

<file path=xl/sharedStrings.xml><?xml version="1.0" encoding="utf-8"?>
<sst xmlns="http://schemas.openxmlformats.org/spreadsheetml/2006/main" count="31" uniqueCount="31">
  <si>
    <t>Schválený rozpočet</t>
  </si>
  <si>
    <t>Upravený rozpočet</t>
  </si>
  <si>
    <t>Rozpočtová opatření</t>
  </si>
  <si>
    <t>% plnění k upravenému rozpočtu</t>
  </si>
  <si>
    <t>Třída 1 – daňové příjmy</t>
  </si>
  <si>
    <t>Třída 2 – nedaňové příjmy</t>
  </si>
  <si>
    <t>Třída 3 – Kapitálové příjmy</t>
  </si>
  <si>
    <t>Třída 4 – Přijaté dotace</t>
  </si>
  <si>
    <t>Příjmy celkem</t>
  </si>
  <si>
    <t>Třída 5 – Běžné výdaje</t>
  </si>
  <si>
    <t>Třída 6 – Kapitálové výdaje</t>
  </si>
  <si>
    <t>Výdaje celkem</t>
  </si>
  <si>
    <t>Saldo: Příjmy - Výdaje</t>
  </si>
  <si>
    <t>Třída 8 - financování</t>
  </si>
  <si>
    <t>Fond rezerv</t>
  </si>
  <si>
    <t>Financování celkem</t>
  </si>
  <si>
    <t>Přebytek (-), ztráta (+)</t>
  </si>
  <si>
    <t>Přijaté úvěry a půjčky      8**3</t>
  </si>
  <si>
    <t xml:space="preserve">Splátky úvěrů                   8**4 </t>
  </si>
  <si>
    <t>Prostředky minulých let   8115</t>
  </si>
  <si>
    <t>(§ 17 zákona č. 250/2000 Sb., o rozpočtových pravidlech územních rozpočtů, ve znění platných předpisů)</t>
  </si>
  <si>
    <t>Rezervní fond</t>
  </si>
  <si>
    <t>Fond odměn</t>
  </si>
  <si>
    <t>Odvod zřizovateli</t>
  </si>
  <si>
    <t>Výsledek hospodaření celkem</t>
  </si>
  <si>
    <t>celkem</t>
  </si>
  <si>
    <t xml:space="preserve">Fond ….. </t>
  </si>
  <si>
    <t>Závěrečný účet obce Okrouhlá za rok 2022</t>
  </si>
  <si>
    <t>Plnění k 31.12.2022</t>
  </si>
  <si>
    <t>Hospodaření příspěvkových organizací zřízených obcí za rok 2022</t>
  </si>
  <si>
    <t>Mateřská školka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</si>
</sst>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selection sqref="A1:F1"/>
    </sheetView>
  </sheetViews>
  <sheetFormatPr defaultRowHeight="14.4" x14ac:dyDescent="0.3"/>
  <cols>
    <col min="1" max="1" width="22.33203125" customWidth="1"/>
    <col min="2" max="2" width="11.5546875" bestFit="1" customWidth="1"/>
    <col min="3" max="3" width="14.77734375" customWidth="1"/>
    <col min="4" max="4" width="13.77734375" customWidth="1"/>
    <col min="5" max="5" width="13.44140625" customWidth="1"/>
    <col min="6" max="6" width="10.88671875" customWidth="1"/>
  </cols>
  <sheetData>
    <row r="1" spans="1:6" x14ac:dyDescent="0.3">
      <c r="A1" s="11" t="s">
        <v>27</v>
      </c>
      <c r="B1" s="11"/>
      <c r="C1" s="11"/>
      <c r="D1" s="11"/>
      <c r="E1" s="11"/>
      <c r="F1" s="11"/>
    </row>
    <row r="2" spans="1:6" x14ac:dyDescent="0.3">
      <c r="A2" s="12" t="s">
        <v>20</v>
      </c>
      <c r="B2" s="12"/>
      <c r="C2" s="12"/>
      <c r="D2" s="12"/>
      <c r="E2" s="12"/>
      <c r="F2" s="12"/>
    </row>
    <row r="3" spans="1:6" ht="56.25" customHeight="1" x14ac:dyDescent="0.3">
      <c r="A3" s="4"/>
      <c r="B3" s="4"/>
      <c r="C3" s="4"/>
      <c r="D3" s="4"/>
      <c r="E3" s="4"/>
      <c r="F3" s="4"/>
    </row>
    <row r="4" spans="1:6" ht="36" x14ac:dyDescent="0.3">
      <c r="A4" s="1"/>
      <c r="B4" s="2" t="s">
        <v>0</v>
      </c>
      <c r="C4" s="2" t="s">
        <v>1</v>
      </c>
      <c r="D4" s="2" t="s">
        <v>28</v>
      </c>
      <c r="E4" s="2" t="s">
        <v>2</v>
      </c>
      <c r="F4" s="2" t="s">
        <v>3</v>
      </c>
    </row>
    <row r="5" spans="1:6" ht="15" customHeight="1" x14ac:dyDescent="0.3">
      <c r="A5" s="2" t="s">
        <v>4</v>
      </c>
      <c r="B5" s="7">
        <v>4758000</v>
      </c>
      <c r="C5" s="7">
        <v>7078000</v>
      </c>
      <c r="D5" s="7">
        <v>8011947.9900000002</v>
      </c>
      <c r="E5" s="7">
        <f t="shared" ref="E5:E21" si="0">C5-B5</f>
        <v>2320000</v>
      </c>
      <c r="F5" s="8">
        <f t="shared" ref="F5:F21" si="1">IF(C5=0,0,ROUND(D5/C5*100,2))</f>
        <v>113.2</v>
      </c>
    </row>
    <row r="6" spans="1:6" ht="15" customHeight="1" x14ac:dyDescent="0.3">
      <c r="A6" s="2" t="s">
        <v>5</v>
      </c>
      <c r="B6" s="7">
        <v>548000</v>
      </c>
      <c r="C6" s="7">
        <v>775925</v>
      </c>
      <c r="D6" s="7">
        <v>449479.26</v>
      </c>
      <c r="E6" s="7">
        <f t="shared" si="0"/>
        <v>227925</v>
      </c>
      <c r="F6" s="8">
        <f t="shared" si="1"/>
        <v>57.93</v>
      </c>
    </row>
    <row r="7" spans="1:6" ht="15" customHeight="1" x14ac:dyDescent="0.3">
      <c r="A7" s="2" t="s">
        <v>6</v>
      </c>
      <c r="B7" s="7">
        <v>2000000</v>
      </c>
      <c r="C7" s="7">
        <v>2265703.2799999998</v>
      </c>
      <c r="D7" s="7">
        <v>5219403.28</v>
      </c>
      <c r="E7" s="7">
        <f t="shared" si="0"/>
        <v>265703.2799999998</v>
      </c>
      <c r="F7" s="8">
        <f t="shared" si="1"/>
        <v>230.37</v>
      </c>
    </row>
    <row r="8" spans="1:6" ht="15" customHeight="1" x14ac:dyDescent="0.3">
      <c r="A8" s="2" t="s">
        <v>7</v>
      </c>
      <c r="B8" s="7">
        <v>380000</v>
      </c>
      <c r="C8" s="7">
        <v>606503.23</v>
      </c>
      <c r="D8" s="7">
        <v>606503.23</v>
      </c>
      <c r="E8" s="7">
        <f t="shared" si="0"/>
        <v>226503.22999999998</v>
      </c>
      <c r="F8" s="8">
        <f t="shared" si="1"/>
        <v>100</v>
      </c>
    </row>
    <row r="9" spans="1:6" ht="15" customHeight="1" x14ac:dyDescent="0.3">
      <c r="A9" s="2" t="s">
        <v>8</v>
      </c>
      <c r="B9" s="7">
        <f>SUM(B5:B8)</f>
        <v>7686000</v>
      </c>
      <c r="C9" s="7">
        <f>SUM(C5:C8)</f>
        <v>10726131.51</v>
      </c>
      <c r="D9" s="7">
        <f>SUM(D5:D8)</f>
        <v>14287333.760000002</v>
      </c>
      <c r="E9" s="7">
        <f t="shared" si="0"/>
        <v>3040131.51</v>
      </c>
      <c r="F9" s="8">
        <f t="shared" si="1"/>
        <v>133.19999999999999</v>
      </c>
    </row>
    <row r="10" spans="1:6" ht="15" customHeight="1" x14ac:dyDescent="0.3">
      <c r="A10" s="2" t="s">
        <v>9</v>
      </c>
      <c r="B10" s="7">
        <v>6386000</v>
      </c>
      <c r="C10" s="7">
        <v>8550500</v>
      </c>
      <c r="D10" s="7">
        <v>7407131.4800000004</v>
      </c>
      <c r="E10" s="7">
        <f t="shared" si="0"/>
        <v>2164500</v>
      </c>
      <c r="F10" s="8">
        <f t="shared" si="1"/>
        <v>86.63</v>
      </c>
    </row>
    <row r="11" spans="1:6" ht="15" customHeight="1" x14ac:dyDescent="0.3">
      <c r="A11" s="2" t="s">
        <v>10</v>
      </c>
      <c r="B11" s="7">
        <v>1300000</v>
      </c>
      <c r="C11" s="7">
        <v>596000</v>
      </c>
      <c r="D11" s="7">
        <v>421796.5</v>
      </c>
      <c r="E11" s="7">
        <f t="shared" si="0"/>
        <v>-704000</v>
      </c>
      <c r="F11" s="8">
        <f t="shared" si="1"/>
        <v>70.77</v>
      </c>
    </row>
    <row r="12" spans="1:6" ht="15" customHeight="1" x14ac:dyDescent="0.3">
      <c r="A12" s="16" t="s">
        <v>11</v>
      </c>
      <c r="B12" s="7">
        <f>SUM(B10:B11)</f>
        <v>7686000</v>
      </c>
      <c r="C12" s="7">
        <f>SUM(C10:C11)</f>
        <v>9146500</v>
      </c>
      <c r="D12" s="7">
        <f>SUM(D10:D11)</f>
        <v>7828927.9800000004</v>
      </c>
      <c r="E12" s="7">
        <f t="shared" si="0"/>
        <v>1460500</v>
      </c>
      <c r="F12" s="8">
        <f t="shared" si="1"/>
        <v>85.59</v>
      </c>
    </row>
    <row r="13" spans="1:6" ht="15" customHeight="1" x14ac:dyDescent="0.3">
      <c r="A13" s="16" t="s">
        <v>12</v>
      </c>
      <c r="B13" s="7">
        <f>B9-B12</f>
        <v>0</v>
      </c>
      <c r="C13" s="7">
        <f>C9-C12</f>
        <v>1579631.5099999998</v>
      </c>
      <c r="D13" s="7">
        <f>D9-D12</f>
        <v>6458405.7800000012</v>
      </c>
      <c r="E13" s="7">
        <f t="shared" si="0"/>
        <v>1579631.5099999998</v>
      </c>
      <c r="F13" s="8">
        <f t="shared" si="1"/>
        <v>408.86</v>
      </c>
    </row>
    <row r="14" spans="1:6" ht="15" customHeight="1" x14ac:dyDescent="0.3">
      <c r="A14" s="16" t="s">
        <v>13</v>
      </c>
      <c r="B14" s="7">
        <f>SUM(B15:B16)+B19</f>
        <v>0</v>
      </c>
      <c r="C14" s="7">
        <f>SUM(C15:C16)+C19</f>
        <v>10420368.49</v>
      </c>
      <c r="D14" s="7">
        <f>SUM(D15:D16)+D19</f>
        <v>5561652.2199999997</v>
      </c>
      <c r="E14" s="7">
        <f t="shared" si="0"/>
        <v>10420368.49</v>
      </c>
      <c r="F14" s="8">
        <f t="shared" si="1"/>
        <v>53.37</v>
      </c>
    </row>
    <row r="15" spans="1:6" ht="15" customHeight="1" x14ac:dyDescent="0.3">
      <c r="A15" s="2" t="s">
        <v>17</v>
      </c>
      <c r="B15" s="7">
        <v>0</v>
      </c>
      <c r="C15" s="7">
        <v>0</v>
      </c>
      <c r="D15" s="7">
        <v>0</v>
      </c>
      <c r="E15" s="7">
        <f t="shared" si="0"/>
        <v>0</v>
      </c>
      <c r="F15" s="8">
        <f t="shared" si="1"/>
        <v>0</v>
      </c>
    </row>
    <row r="16" spans="1:6" ht="15" customHeight="1" x14ac:dyDescent="0.3">
      <c r="A16" s="2" t="s">
        <v>18</v>
      </c>
      <c r="B16" s="7">
        <v>0</v>
      </c>
      <c r="C16" s="7">
        <v>0</v>
      </c>
      <c r="D16" s="7">
        <v>0</v>
      </c>
      <c r="E16" s="7">
        <f t="shared" si="0"/>
        <v>0</v>
      </c>
      <c r="F16" s="8">
        <f t="shared" si="1"/>
        <v>0</v>
      </c>
    </row>
    <row r="17" spans="1:6" ht="15" customHeight="1" x14ac:dyDescent="0.3">
      <c r="A17" s="2" t="s">
        <v>14</v>
      </c>
      <c r="B17" s="7">
        <v>0</v>
      </c>
      <c r="C17" s="7">
        <v>0</v>
      </c>
      <c r="D17" s="7">
        <v>0</v>
      </c>
      <c r="E17" s="7">
        <f t="shared" si="0"/>
        <v>0</v>
      </c>
      <c r="F17" s="8">
        <f t="shared" si="1"/>
        <v>0</v>
      </c>
    </row>
    <row r="18" spans="1:6" ht="15" customHeight="1" x14ac:dyDescent="0.3">
      <c r="A18" s="2" t="s">
        <v>26</v>
      </c>
      <c r="B18" s="7">
        <v>0</v>
      </c>
      <c r="C18" s="7">
        <v>-12000000</v>
      </c>
      <c r="D18" s="7">
        <v>-12000000</v>
      </c>
      <c r="E18" s="7">
        <f t="shared" si="0"/>
        <v>-12000000</v>
      </c>
      <c r="F18" s="8">
        <f t="shared" si="1"/>
        <v>100</v>
      </c>
    </row>
    <row r="19" spans="1:6" ht="15" customHeight="1" x14ac:dyDescent="0.3">
      <c r="A19" s="2" t="s">
        <v>19</v>
      </c>
      <c r="B19" s="7">
        <v>0</v>
      </c>
      <c r="C19" s="7">
        <v>10420368.49</v>
      </c>
      <c r="D19" s="7">
        <v>5561652.2199999997</v>
      </c>
      <c r="E19" s="7">
        <f t="shared" si="0"/>
        <v>10420368.49</v>
      </c>
      <c r="F19" s="8">
        <f t="shared" si="1"/>
        <v>53.37</v>
      </c>
    </row>
    <row r="20" spans="1:6" ht="15" customHeight="1" x14ac:dyDescent="0.3">
      <c r="A20" s="16" t="s">
        <v>15</v>
      </c>
      <c r="B20" s="7">
        <f>SUM(B15:B19)</f>
        <v>0</v>
      </c>
      <c r="C20" s="7">
        <f>SUM(C15:C19)</f>
        <v>-1579631.5099999998</v>
      </c>
      <c r="D20" s="7">
        <f>SUM(D15:D19)</f>
        <v>-6438347.7800000003</v>
      </c>
      <c r="E20" s="7">
        <f t="shared" si="0"/>
        <v>-1579631.5099999998</v>
      </c>
      <c r="F20" s="8">
        <f t="shared" si="1"/>
        <v>407.59</v>
      </c>
    </row>
    <row r="21" spans="1:6" ht="15" customHeight="1" x14ac:dyDescent="0.3">
      <c r="A21" s="16" t="s">
        <v>16</v>
      </c>
      <c r="B21" s="7">
        <f>B13+B20</f>
        <v>0</v>
      </c>
      <c r="C21" s="7">
        <f>C13+C20</f>
        <v>0</v>
      </c>
      <c r="D21" s="7">
        <f>D13+D20</f>
        <v>20058.000000000931</v>
      </c>
      <c r="E21" s="7">
        <f t="shared" si="0"/>
        <v>0</v>
      </c>
      <c r="F21" s="8">
        <f t="shared" si="1"/>
        <v>0</v>
      </c>
    </row>
    <row r="24" spans="1:6" x14ac:dyDescent="0.3">
      <c r="A24" s="13" t="s">
        <v>29</v>
      </c>
      <c r="B24" s="13"/>
      <c r="C24" s="13"/>
      <c r="D24" s="13"/>
      <c r="E24" s="13"/>
      <c r="F24" s="13"/>
    </row>
    <row r="25" spans="1:6" x14ac:dyDescent="0.3">
      <c r="A25" s="5"/>
    </row>
    <row r="26" spans="1:6" ht="38.25" customHeight="1" x14ac:dyDescent="0.3">
      <c r="A26" s="1"/>
      <c r="B26" s="6" t="s">
        <v>21</v>
      </c>
      <c r="C26" s="1" t="s">
        <v>22</v>
      </c>
      <c r="D26" s="1" t="s">
        <v>23</v>
      </c>
      <c r="E26" s="14" t="s">
        <v>24</v>
      </c>
      <c r="F26" s="15"/>
    </row>
    <row r="27" spans="1:6" x14ac:dyDescent="0.3">
      <c r="A27" s="1" t="s">
        <v>30</v>
      </c>
      <c r="B27" s="1"/>
      <c r="C27" s="1"/>
      <c r="D27" s="1"/>
      <c r="E27" s="9"/>
      <c r="F27" s="10"/>
    </row>
    <row r="28" spans="1:6" x14ac:dyDescent="0.3">
      <c r="A28" s="1"/>
      <c r="B28" s="1"/>
      <c r="C28" s="1"/>
      <c r="D28" s="1"/>
      <c r="E28" s="9"/>
      <c r="F28" s="10"/>
    </row>
    <row r="29" spans="1:6" x14ac:dyDescent="0.3">
      <c r="A29" s="1"/>
      <c r="B29" s="1"/>
      <c r="C29" s="1"/>
      <c r="D29" s="1"/>
      <c r="E29" s="9"/>
      <c r="F29" s="10"/>
    </row>
    <row r="30" spans="1:6" x14ac:dyDescent="0.3">
      <c r="A30" s="3" t="s">
        <v>25</v>
      </c>
      <c r="B30" s="1"/>
      <c r="C30" s="1"/>
      <c r="D30" s="1"/>
      <c r="E30" s="9"/>
      <c r="F30" s="10"/>
    </row>
    <row r="31" spans="1:6" x14ac:dyDescent="0.3">
      <c r="A31" s="5"/>
    </row>
  </sheetData>
  <mergeCells count="8">
    <mergeCell ref="E27:F27"/>
    <mergeCell ref="E28:F28"/>
    <mergeCell ref="E29:F29"/>
    <mergeCell ref="E30:F30"/>
    <mergeCell ref="A1:F1"/>
    <mergeCell ref="A2:F2"/>
    <mergeCell ref="A24:F24"/>
    <mergeCell ref="E26:F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Utarna</cp:lastModifiedBy>
  <cp:lastPrinted>2019-01-25T13:26:34Z</cp:lastPrinted>
  <dcterms:created xsi:type="dcterms:W3CDTF">2015-05-04T19:00:32Z</dcterms:created>
  <dcterms:modified xsi:type="dcterms:W3CDTF">2023-06-26T12:41:40Z</dcterms:modified>
</cp:coreProperties>
</file>